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EsteLivro"/>
  <bookViews>
    <workbookView xWindow="0" yWindow="252" windowWidth="19320" windowHeight="10752" activeTab="1"/>
  </bookViews>
  <sheets>
    <sheet name="Instruções" sheetId="2" r:id="rId1"/>
    <sheet name="Défice_Financiamento" sheetId="1" r:id="rId2"/>
  </sheets>
  <definedNames>
    <definedName name="_xlnm.Print_Area" localSheetId="1">Défice_Financiamento!$A$1:$AF$35</definedName>
    <definedName name="_xlnm.Print_Area" localSheetId="0">Instruções!$A$1:$M$28</definedName>
  </definedNames>
  <calcPr calcId="145621"/>
</workbook>
</file>

<file path=xl/calcChain.xml><?xml version="1.0" encoding="utf-8"?>
<calcChain xmlns="http://schemas.openxmlformats.org/spreadsheetml/2006/main">
  <c r="C7" i="1" l="1"/>
  <c r="C19" i="1"/>
  <c r="C20" i="1"/>
  <c r="C12" i="1"/>
  <c r="C47" i="1" s="1"/>
  <c r="D7" i="1"/>
  <c r="E7" i="1"/>
  <c r="F7" i="1"/>
  <c r="G7" i="1"/>
  <c r="H7" i="1"/>
  <c r="I7" i="1"/>
  <c r="Y31" i="1"/>
  <c r="Y32" i="1" s="1"/>
  <c r="Z31" i="1"/>
  <c r="Z32" i="1" s="1"/>
  <c r="AA31" i="1"/>
  <c r="AA32" i="1" s="1"/>
  <c r="AB31" i="1"/>
  <c r="AB32" i="1" s="1"/>
  <c r="AC31" i="1"/>
  <c r="AC32" i="1" s="1"/>
  <c r="AD31" i="1"/>
  <c r="AD32" i="1" s="1"/>
  <c r="AE31" i="1"/>
  <c r="AE32" i="1" s="1"/>
  <c r="AF31" i="1"/>
  <c r="AF32" i="1" s="1"/>
  <c r="AF20" i="1"/>
  <c r="AE19" i="1"/>
  <c r="AE20" i="1"/>
  <c r="AF19" i="1"/>
  <c r="Y19" i="1"/>
  <c r="Y20" i="1" s="1"/>
  <c r="Z19" i="1"/>
  <c r="Z20" i="1" s="1"/>
  <c r="AA19" i="1"/>
  <c r="AA20" i="1" s="1"/>
  <c r="AB19" i="1"/>
  <c r="AB20" i="1" s="1"/>
  <c r="AC19" i="1"/>
  <c r="AC20" i="1" s="1"/>
  <c r="AD19" i="1"/>
  <c r="AD20" i="1" s="1"/>
  <c r="D4" i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F4" i="1" s="1"/>
  <c r="D19" i="1"/>
  <c r="D20" i="1"/>
  <c r="E19" i="1"/>
  <c r="E20" i="1"/>
  <c r="F19" i="1"/>
  <c r="F20" i="1" s="1"/>
  <c r="G19" i="1"/>
  <c r="G20" i="1" s="1"/>
  <c r="H19" i="1"/>
  <c r="H20" i="1" s="1"/>
  <c r="I19" i="1"/>
  <c r="I20" i="1" s="1"/>
  <c r="J19" i="1"/>
  <c r="J20" i="1" s="1"/>
  <c r="K19" i="1"/>
  <c r="K20" i="1" s="1"/>
  <c r="L19" i="1"/>
  <c r="L20" i="1" s="1"/>
  <c r="M19" i="1"/>
  <c r="M20" i="1" s="1"/>
  <c r="N19" i="1"/>
  <c r="N20" i="1" s="1"/>
  <c r="O19" i="1"/>
  <c r="O20" i="1" s="1"/>
  <c r="P19" i="1"/>
  <c r="P20" i="1" s="1"/>
  <c r="Q19" i="1"/>
  <c r="Q20" i="1" s="1"/>
  <c r="R19" i="1"/>
  <c r="R20" i="1" s="1"/>
  <c r="S19" i="1"/>
  <c r="S20" i="1" s="1"/>
  <c r="T19" i="1"/>
  <c r="T20" i="1" s="1"/>
  <c r="U19" i="1"/>
  <c r="U20" i="1" s="1"/>
  <c r="V19" i="1"/>
  <c r="V20" i="1"/>
  <c r="W19" i="1"/>
  <c r="W20" i="1"/>
  <c r="X19" i="1"/>
  <c r="X20" i="1"/>
  <c r="C31" i="1"/>
  <c r="C32" i="1"/>
  <c r="D31" i="1"/>
  <c r="D32" i="1"/>
  <c r="E31" i="1"/>
  <c r="E32" i="1"/>
  <c r="F31" i="1"/>
  <c r="F32" i="1" s="1"/>
  <c r="G31" i="1"/>
  <c r="G32" i="1" s="1"/>
  <c r="H31" i="1"/>
  <c r="H32" i="1"/>
  <c r="I31" i="1"/>
  <c r="I32" i="1"/>
  <c r="J31" i="1"/>
  <c r="J32" i="1"/>
  <c r="K31" i="1"/>
  <c r="K32" i="1"/>
  <c r="L31" i="1"/>
  <c r="L32" i="1"/>
  <c r="M31" i="1"/>
  <c r="M32" i="1"/>
  <c r="N31" i="1"/>
  <c r="N32" i="1"/>
  <c r="O31" i="1"/>
  <c r="O32" i="1"/>
  <c r="P31" i="1"/>
  <c r="P32" i="1"/>
  <c r="Q31" i="1"/>
  <c r="Q32" i="1"/>
  <c r="R31" i="1"/>
  <c r="R32" i="1"/>
  <c r="S31" i="1"/>
  <c r="S32" i="1"/>
  <c r="T31" i="1"/>
  <c r="T32" i="1"/>
  <c r="U31" i="1"/>
  <c r="U32" i="1"/>
  <c r="V31" i="1"/>
  <c r="V32" i="1"/>
  <c r="W31" i="1"/>
  <c r="W32" i="1"/>
  <c r="X31" i="1"/>
  <c r="X32" i="1"/>
  <c r="C8" i="1"/>
  <c r="C46" i="1" s="1"/>
  <c r="C21" i="1" l="1"/>
  <c r="C44" i="1" s="1"/>
  <c r="C33" i="1"/>
  <c r="C35" i="1" l="1"/>
  <c r="C45" i="1"/>
  <c r="C49" i="1" l="1"/>
  <c r="C48" i="1"/>
  <c r="C60" i="1" l="1"/>
  <c r="C64" i="1" s="1"/>
  <c r="C68" i="1" s="1"/>
  <c r="C58" i="1"/>
</calcChain>
</file>

<file path=xl/comments1.xml><?xml version="1.0" encoding="utf-8"?>
<comments xmlns="http://schemas.openxmlformats.org/spreadsheetml/2006/main">
  <authors>
    <author>cm0630</author>
  </authors>
  <commentList>
    <comment ref="C4" authorId="0">
      <text>
        <r>
          <rPr>
            <b/>
            <sz val="8"/>
            <color indexed="81"/>
            <rFont val="Tahoma"/>
            <family val="2"/>
          </rPr>
          <t>cm0630: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Indicar o ano de início de investimento.</t>
        </r>
      </text>
    </comment>
  </commentList>
</comments>
</file>

<file path=xl/sharedStrings.xml><?xml version="1.0" encoding="utf-8"?>
<sst xmlns="http://schemas.openxmlformats.org/spreadsheetml/2006/main" count="75" uniqueCount="74">
  <si>
    <t>PRESSUPOSTOS:</t>
  </si>
  <si>
    <t xml:space="preserve">Ta = </t>
  </si>
  <si>
    <t>INVESTIMENTO ACTUALIZADO TOTAL</t>
  </si>
  <si>
    <t>RUBRICAS</t>
  </si>
  <si>
    <t>ANO A QUE RESPEITA O VALOR RESIDUAL</t>
  </si>
  <si>
    <t>VALOR RESIDUAL DO INVESTIMENTO</t>
  </si>
  <si>
    <t>VALOR RESIDUAL ACTUALIZADO</t>
  </si>
  <si>
    <t>CUSTOS OPERACIONAIS</t>
  </si>
  <si>
    <t>TOTAL DOS CUSTOS OPERACIONAIS</t>
  </si>
  <si>
    <t>CUSTOS OPERACIONAIS ACTUALIZADOS</t>
  </si>
  <si>
    <t>CUSTOS OPERACIONAIS ACTUALIZADOS TOTAIS</t>
  </si>
  <si>
    <t>(euros)</t>
  </si>
  <si>
    <t>RECEITAS</t>
  </si>
  <si>
    <t>TOTAL DAS RECEITAS</t>
  </si>
  <si>
    <t>RECEITAS ACTUALIZADAS</t>
  </si>
  <si>
    <t>RECEITAS ACTUALIZADAS TOTAIS</t>
  </si>
  <si>
    <t>DÉFICE DE FINANCIAMENTO</t>
  </si>
  <si>
    <t>Taxas e Tarifas</t>
  </si>
  <si>
    <t>Concessões</t>
  </si>
  <si>
    <t>INVESTIMENTO</t>
  </si>
  <si>
    <t>INVESTIMENTO ACTUALIZADO</t>
  </si>
  <si>
    <t>Pessoal</t>
  </si>
  <si>
    <t>Energia e combustíveis</t>
  </si>
  <si>
    <t>Limpeza e higiéne</t>
  </si>
  <si>
    <t>Comunicação</t>
  </si>
  <si>
    <t>Materias de exploração</t>
  </si>
  <si>
    <t>Promoção e divulgação</t>
  </si>
  <si>
    <t>Outros</t>
  </si>
  <si>
    <t>Venda de bens ou serviços</t>
  </si>
  <si>
    <t>Projectos Geradores de Receitas</t>
  </si>
  <si>
    <t>Folha de Cálculo auxiliar: Instruções de preenchimento</t>
  </si>
  <si>
    <t>Ano</t>
  </si>
  <si>
    <t>O preenchimento desta folha de cálculo tem por objectivo apurar o "Défice de Financiamento", resultando este último da diferença entre o valor actualizado do custo do investimento e o valor actualizado, para um determinado período de referência, do rendimento líquido resultante da sua exploração</t>
  </si>
  <si>
    <t>De salientar que devem ser exclusivamente preenchidas as células a branco (sem preenchimento de fundo).</t>
  </si>
  <si>
    <t>No sentido de ser apurado o Défice de Financiamento (Funding Gap), devem então ser preenchidos os seguintes campos:</t>
  </si>
  <si>
    <t>4. Posteriormente, devem ser preenchidos os montantes relativos às receitas e custos operacionais, nos anos em que se prevê que venham a ocorrer, devidamente desagregados pela tipologia a que dizem respeito.</t>
  </si>
  <si>
    <t>"APURAMENTO DO DÉFICE DE FINANCIAMENTO"</t>
  </si>
  <si>
    <t>1. O primeiro ano deverá ser o ano de início de investimento (célula "C4"). Refira-se que só deve ser preenchido esse mesmo ano, uma vez que os seguintes são de preenchimento automático.</t>
  </si>
  <si>
    <t>3. De seguida, deve ser indicado, quando aplicável, o valor residual do investimento (célula "C10"), bem como o ano a que diz respeito (célula "C11").</t>
  </si>
  <si>
    <t>2. Deverá ser preenchido o investimento a realizar, na linha 6, para os anos respectivos.</t>
  </si>
  <si>
    <t>SÍNTESE</t>
  </si>
  <si>
    <t>Receitas de Exploração Actualizadas</t>
  </si>
  <si>
    <t>(R)</t>
  </si>
  <si>
    <t>Custos de Exploração Actualizados</t>
  </si>
  <si>
    <t>(CE)</t>
  </si>
  <si>
    <t>Custos de Investimento Actualizados</t>
  </si>
  <si>
    <t>(CTI)</t>
  </si>
  <si>
    <t>Valor residual actualizado</t>
  </si>
  <si>
    <t>(VR)</t>
  </si>
  <si>
    <t>Receitas Liquidas Actualizadas = (A) - (B) + (VR)</t>
  </si>
  <si>
    <t>(RLA)</t>
  </si>
  <si>
    <t>VAL</t>
  </si>
  <si>
    <t>Custo Elegível (projecto)</t>
  </si>
  <si>
    <t>(CEP)</t>
  </si>
  <si>
    <t>Taxa de Comparticipação</t>
  </si>
  <si>
    <t>(TC)</t>
  </si>
  <si>
    <t>Comparticipação Comunitária - Cálculo</t>
  </si>
  <si>
    <t>Cálculo do Financiamento Comunitário:</t>
  </si>
  <si>
    <t>1) Défice de Financiamento</t>
  </si>
  <si>
    <t>Máx. DE = DF = CTI - RLA</t>
  </si>
  <si>
    <t>Máx. DE – Despesa elegível (máximo)</t>
  </si>
  <si>
    <t>DF – Défice de Financiamento</t>
  </si>
  <si>
    <t>DF % = (CTI - RLA) / CTI</t>
  </si>
  <si>
    <t>CTI – Custo Total do Investimento (Atualizado)</t>
  </si>
  <si>
    <t>DF % - Taxa de Funding Gap (Défice de financiamento)</t>
  </si>
  <si>
    <t>2) Montante Máximo Elegível</t>
  </si>
  <si>
    <t>MME = CEP x DF %</t>
  </si>
  <si>
    <t>MME – Montante máximo elegível</t>
  </si>
  <si>
    <t>CEP - Custo Elegível do Projeto</t>
  </si>
  <si>
    <t>3) Fundo atribuído ao projeto</t>
  </si>
  <si>
    <t>Fundo = MME x TC</t>
  </si>
  <si>
    <t>TC - Taxa de Comparticipação</t>
  </si>
  <si>
    <t>RLA - Receita Líquida Atualizada (R – CE+VR))</t>
  </si>
  <si>
    <t>SE NEGATIVO JUSTIFICA FINANCIAMENTO, ver inv elegível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</si>
</sst>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#,##0\ &quot;€&quot;;\-#,##0\ &quot;€&quot;"/>
    <numFmt numFmtId="43" formatCode="_-* #,##0.00\ _€_-;\-* #,##0.00\ _€_-;_-* &quot;-&quot;??\ _€_-;_-@_-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81"/>
      <name val="Tahoma"/>
      <family val="2"/>
    </font>
    <font>
      <b/>
      <sz val="8"/>
      <name val="Arial"/>
      <family val="2"/>
    </font>
    <font>
      <b/>
      <sz val="10"/>
      <color indexed="18"/>
      <name val="Arial"/>
      <family val="2"/>
    </font>
    <font>
      <b/>
      <sz val="11"/>
      <color indexed="18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3" xfId="0" applyFont="1" applyBorder="1" applyAlignment="1">
      <alignment vertical="center"/>
    </xf>
    <xf numFmtId="3" fontId="4" fillId="2" borderId="4" xfId="0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3" fontId="3" fillId="2" borderId="4" xfId="0" applyNumberFormat="1" applyFont="1" applyFill="1" applyBorder="1" applyAlignment="1">
      <alignment vertical="center"/>
    </xf>
    <xf numFmtId="1" fontId="4" fillId="0" borderId="4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4" fillId="0" borderId="5" xfId="0" applyFont="1" applyBorder="1" applyAlignment="1">
      <alignment vertical="center"/>
    </xf>
    <xf numFmtId="3" fontId="4" fillId="0" borderId="6" xfId="0" applyNumberFormat="1" applyFont="1" applyBorder="1" applyAlignment="1">
      <alignment vertical="center"/>
    </xf>
    <xf numFmtId="3" fontId="4" fillId="0" borderId="7" xfId="0" applyNumberFormat="1" applyFont="1" applyBorder="1" applyAlignment="1">
      <alignment vertical="center"/>
    </xf>
    <xf numFmtId="3" fontId="4" fillId="0" borderId="2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4" fillId="0" borderId="4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4" fontId="4" fillId="0" borderId="0" xfId="0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justify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6" fillId="5" borderId="0" xfId="0" applyFont="1" applyFill="1" applyAlignment="1">
      <alignment vertical="center"/>
    </xf>
    <xf numFmtId="0" fontId="4" fillId="5" borderId="0" xfId="0" applyFont="1" applyFill="1" applyAlignment="1">
      <alignment vertical="center"/>
    </xf>
    <xf numFmtId="3" fontId="4" fillId="5" borderId="0" xfId="0" applyNumberFormat="1" applyFont="1" applyFill="1" applyAlignment="1">
      <alignment vertical="center"/>
    </xf>
    <xf numFmtId="9" fontId="4" fillId="5" borderId="0" xfId="0" applyNumberFormat="1" applyFont="1" applyFill="1" applyAlignment="1">
      <alignment horizontal="left" vertical="center"/>
    </xf>
    <xf numFmtId="0" fontId="10" fillId="6" borderId="0" xfId="3" applyFont="1" applyFill="1" applyAlignment="1">
      <alignment horizontal="left"/>
    </xf>
    <xf numFmtId="0" fontId="5" fillId="3" borderId="0" xfId="3" applyFont="1" applyFill="1" applyAlignment="1">
      <alignment horizontal="center"/>
    </xf>
    <xf numFmtId="5" fontId="5" fillId="3" borderId="0" xfId="3" applyNumberFormat="1" applyFont="1" applyFill="1" applyAlignment="1">
      <alignment horizontal="center"/>
    </xf>
    <xf numFmtId="0" fontId="10" fillId="4" borderId="0" xfId="3" applyFont="1" applyFill="1" applyAlignment="1">
      <alignment horizontal="left"/>
    </xf>
    <xf numFmtId="0" fontId="5" fillId="4" borderId="0" xfId="3" applyFont="1" applyFill="1" applyAlignment="1">
      <alignment horizontal="center"/>
    </xf>
    <xf numFmtId="0" fontId="3" fillId="3" borderId="0" xfId="3" applyFont="1" applyFill="1" applyAlignment="1">
      <alignment horizontal="center"/>
    </xf>
    <xf numFmtId="0" fontId="3" fillId="4" borderId="0" xfId="3" applyFont="1" applyFill="1" applyAlignment="1">
      <alignment horizontal="left"/>
    </xf>
    <xf numFmtId="0" fontId="3" fillId="4" borderId="0" xfId="3" applyFont="1" applyFill="1" applyAlignment="1">
      <alignment horizontal="center"/>
    </xf>
    <xf numFmtId="0" fontId="11" fillId="3" borderId="6" xfId="3" applyFont="1" applyFill="1" applyBorder="1" applyAlignment="1" applyProtection="1">
      <alignment horizontal="left"/>
      <protection hidden="1"/>
    </xf>
    <xf numFmtId="0" fontId="12" fillId="3" borderId="6" xfId="3" applyFont="1" applyFill="1" applyBorder="1" applyAlignment="1" applyProtection="1">
      <alignment horizontal="left"/>
      <protection hidden="1"/>
    </xf>
    <xf numFmtId="0" fontId="13" fillId="3" borderId="0" xfId="3" applyFont="1" applyFill="1" applyAlignment="1">
      <alignment horizontal="center"/>
    </xf>
    <xf numFmtId="0" fontId="13" fillId="3" borderId="0" xfId="3" applyFont="1" applyFill="1" applyAlignment="1">
      <alignment horizontal="left"/>
    </xf>
    <xf numFmtId="0" fontId="13" fillId="0" borderId="0" xfId="0" applyFont="1"/>
    <xf numFmtId="0" fontId="13" fillId="3" borderId="0" xfId="3" applyFont="1" applyFill="1" applyAlignment="1">
      <alignment vertical="top" wrapText="1"/>
    </xf>
    <xf numFmtId="0" fontId="4" fillId="3" borderId="0" xfId="3" applyFont="1" applyFill="1" applyAlignment="1">
      <alignment horizontal="center"/>
    </xf>
    <xf numFmtId="0" fontId="3" fillId="3" borderId="0" xfId="3" applyFont="1" applyFill="1" applyAlignment="1">
      <alignment horizontal="left"/>
    </xf>
    <xf numFmtId="0" fontId="14" fillId="0" borderId="0" xfId="0" applyFont="1"/>
    <xf numFmtId="0" fontId="4" fillId="3" borderId="0" xfId="3" applyFont="1" applyFill="1" applyAlignment="1">
      <alignment horizontal="left"/>
    </xf>
    <xf numFmtId="0" fontId="4" fillId="0" borderId="0" xfId="0" applyFont="1"/>
    <xf numFmtId="0" fontId="15" fillId="0" borderId="0" xfId="0" applyFont="1" applyAlignment="1">
      <alignment horizontal="center"/>
    </xf>
    <xf numFmtId="5" fontId="4" fillId="3" borderId="0" xfId="3" applyNumberFormat="1" applyFont="1" applyFill="1" applyAlignment="1">
      <alignment horizontal="right"/>
    </xf>
    <xf numFmtId="0" fontId="4" fillId="3" borderId="0" xfId="3" applyFont="1" applyFill="1" applyAlignment="1">
      <alignment horizontal="right"/>
    </xf>
    <xf numFmtId="0" fontId="4" fillId="3" borderId="0" xfId="3" applyFont="1" applyFill="1" applyAlignment="1">
      <alignment vertical="top"/>
    </xf>
    <xf numFmtId="10" fontId="4" fillId="3" borderId="0" xfId="4" applyNumberFormat="1" applyFont="1" applyFill="1" applyAlignment="1">
      <alignment horizontal="right"/>
    </xf>
    <xf numFmtId="0" fontId="15" fillId="0" borderId="0" xfId="0" applyFont="1"/>
    <xf numFmtId="5" fontId="3" fillId="0" borderId="4" xfId="3" applyNumberFormat="1" applyFont="1" applyFill="1" applyBorder="1" applyAlignment="1">
      <alignment horizontal="right"/>
    </xf>
    <xf numFmtId="9" fontId="3" fillId="0" borderId="4" xfId="3" applyNumberFormat="1" applyFont="1" applyFill="1" applyBorder="1" applyAlignment="1">
      <alignment horizontal="right"/>
    </xf>
    <xf numFmtId="9" fontId="3" fillId="2" borderId="4" xfId="1" applyFont="1" applyFill="1" applyBorder="1" applyAlignment="1">
      <alignment vertical="center"/>
    </xf>
    <xf numFmtId="43" fontId="3" fillId="2" borderId="4" xfId="2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justify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5">
    <cellStyle name="Normal" xfId="0" builtinId="0"/>
    <cellStyle name="Normal 2" xfId="3"/>
    <cellStyle name="Percentagem" xfId="1" builtinId="5"/>
    <cellStyle name="Percentagem 2" xfId="4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60960</xdr:colOff>
      <xdr:row>0</xdr:row>
      <xdr:rowOff>0</xdr:rowOff>
    </xdr:from>
    <xdr:to>
      <xdr:col>6</xdr:col>
      <xdr:colOff>342900</xdr:colOff>
      <xdr:row>2</xdr:row>
      <xdr:rowOff>129540</xdr:rowOff>
    </xdr:to>
    <xdr:pic>
      <xdr:nvPicPr>
        <xdr:cNvPr id="1042" name="Imagem 2" descr="Lisboa2020_RGB4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2975" t="40375" r="2811" b="40845"/>
        <a:stretch>
          <a:fillRect/>
        </a:stretch>
      </xdr:blipFill>
      <xdr:spPr bwMode="auto">
        <a:xfrm>
          <a:off x="228600" y="0"/>
          <a:ext cx="3329940" cy="464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426720</xdr:colOff>
      <xdr:row>0</xdr:row>
      <xdr:rowOff>0</xdr:rowOff>
    </xdr:from>
    <xdr:to>
      <xdr:col>31</xdr:col>
      <xdr:colOff>624839</xdr:colOff>
      <xdr:row>2</xdr:row>
      <xdr:rowOff>0</xdr:rowOff>
    </xdr:to>
    <xdr:pic>
      <xdr:nvPicPr>
        <xdr:cNvPr id="2061" name="Imagem 2" descr="Lisboa2020_RGB4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2975" t="40375" r="2811" b="40845"/>
        <a:stretch>
          <a:fillRect/>
        </a:stretch>
      </xdr:blipFill>
      <xdr:spPr bwMode="auto">
        <a:xfrm>
          <a:off x="19644360" y="0"/>
          <a:ext cx="3322320" cy="4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">
    <pageSetUpPr fitToPage="1"/>
  </sheetPr>
  <dimension ref="A5:M27"/>
  <sheetViews>
    <sheetView topLeftCell="A16" zoomScale="130" zoomScaleNormal="130" workbookViewId="0">
      <selection activeCell="B7" sqref="B7:L7"/>
    </sheetView>
  </sheetViews>
  <sheetFormatPr defaultRowHeight="13.2" x14ac:dyDescent="0.25"/>
  <cols>
    <col min="1" max="1" width="2.44140625" customWidth="1"/>
    <col min="13" max="13" width="2.44140625" customWidth="1"/>
  </cols>
  <sheetData>
    <row r="5" spans="1:13" x14ac:dyDescent="0.25">
      <c r="B5" s="64" t="s">
        <v>29</v>
      </c>
      <c r="C5" s="64"/>
      <c r="D5" s="64"/>
      <c r="E5" s="64"/>
      <c r="F5" s="64"/>
      <c r="G5" s="64"/>
      <c r="H5" s="64"/>
      <c r="I5" s="64"/>
      <c r="J5" s="64"/>
      <c r="K5" s="64"/>
      <c r="L5" s="64"/>
    </row>
    <row r="7" spans="1:13" x14ac:dyDescent="0.25">
      <c r="B7" s="64" t="s">
        <v>30</v>
      </c>
      <c r="C7" s="64"/>
      <c r="D7" s="64"/>
      <c r="E7" s="64"/>
      <c r="F7" s="64"/>
      <c r="G7" s="64"/>
      <c r="H7" s="64"/>
      <c r="I7" s="64"/>
      <c r="J7" s="64"/>
      <c r="K7" s="64"/>
      <c r="L7" s="64"/>
    </row>
    <row r="11" spans="1:13" ht="46.5" customHeight="1" x14ac:dyDescent="0.25">
      <c r="A11" s="27"/>
      <c r="B11" s="65" t="s">
        <v>32</v>
      </c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28"/>
    </row>
    <row r="12" spans="1:13" ht="12.75" customHeight="1" x14ac:dyDescent="0.25">
      <c r="A12" s="27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</row>
    <row r="14" spans="1:13" x14ac:dyDescent="0.25">
      <c r="B14" t="s">
        <v>33</v>
      </c>
    </row>
    <row r="16" spans="1:13" x14ac:dyDescent="0.25">
      <c r="B16" t="s">
        <v>34</v>
      </c>
    </row>
    <row r="18" spans="2:12" ht="25.5" customHeight="1" x14ac:dyDescent="0.25">
      <c r="B18" s="65" t="s">
        <v>37</v>
      </c>
      <c r="C18" s="65"/>
      <c r="D18" s="65"/>
      <c r="E18" s="65"/>
      <c r="F18" s="65"/>
      <c r="G18" s="65"/>
      <c r="H18" s="65"/>
      <c r="I18" s="65"/>
      <c r="J18" s="65"/>
      <c r="K18" s="65"/>
      <c r="L18" s="65"/>
    </row>
    <row r="20" spans="2:12" x14ac:dyDescent="0.25">
      <c r="B20" s="65" t="s">
        <v>39</v>
      </c>
      <c r="C20" s="65"/>
      <c r="D20" s="65"/>
      <c r="E20" s="65"/>
      <c r="F20" s="65"/>
      <c r="G20" s="65"/>
      <c r="H20" s="65"/>
      <c r="I20" s="65"/>
      <c r="J20" s="65"/>
      <c r="K20" s="65"/>
      <c r="L20" s="65"/>
    </row>
    <row r="22" spans="2:12" ht="25.5" customHeight="1" x14ac:dyDescent="0.25">
      <c r="B22" s="65" t="s">
        <v>38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</row>
    <row r="24" spans="2:12" ht="25.5" customHeight="1" x14ac:dyDescent="0.25">
      <c r="B24" s="65" t="s">
        <v>35</v>
      </c>
      <c r="C24" s="65"/>
      <c r="D24" s="65"/>
      <c r="E24" s="65"/>
      <c r="F24" s="65"/>
      <c r="G24" s="65"/>
      <c r="H24" s="65"/>
      <c r="I24" s="65"/>
      <c r="J24" s="65"/>
      <c r="K24" s="65"/>
      <c r="L24" s="65"/>
    </row>
    <row r="27" spans="2:12" x14ac:dyDescent="0.25"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</row>
  </sheetData>
  <mergeCells count="7">
    <mergeCell ref="B5:L5"/>
    <mergeCell ref="B24:L24"/>
    <mergeCell ref="B11:L11"/>
    <mergeCell ref="B18:L18"/>
    <mergeCell ref="B20:L20"/>
    <mergeCell ref="B22:L22"/>
    <mergeCell ref="B7:L7"/>
  </mergeCells>
  <phoneticPr fontId="2" type="noConversion"/>
  <printOptions horizontalCentered="1"/>
  <pageMargins left="0.74803149606299213" right="0.74803149606299213" top="0.98425196850393704" bottom="0.98425196850393704" header="0" footer="0"/>
  <pageSetup paperSize="9"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lha1">
    <pageSetUpPr fitToPage="1"/>
  </sheetPr>
  <dimension ref="A1:AF69"/>
  <sheetViews>
    <sheetView tabSelected="1" topLeftCell="A4" zoomScale="85" zoomScaleNormal="85" workbookViewId="0">
      <pane ySplit="840" topLeftCell="A52" activePane="bottomLeft"/>
      <selection activeCell="A4" sqref="A4"/>
      <selection pane="bottomLeft" activeCell="J61" sqref="J61"/>
    </sheetView>
  </sheetViews>
  <sheetFormatPr defaultColWidth="9.109375" defaultRowHeight="18.75" customHeight="1" x14ac:dyDescent="0.25"/>
  <cols>
    <col min="1" max="1" width="4" style="2" customWidth="1"/>
    <col min="2" max="2" width="50.88671875" style="2" customWidth="1"/>
    <col min="3" max="3" width="15.6640625" style="2" customWidth="1"/>
    <col min="4" max="24" width="9.33203125" style="2" bestFit="1" customWidth="1"/>
    <col min="25" max="16384" width="9.109375" style="2"/>
  </cols>
  <sheetData>
    <row r="1" spans="1:32" ht="18.75" customHeight="1" x14ac:dyDescent="0.25">
      <c r="A1" s="1" t="s">
        <v>36</v>
      </c>
    </row>
    <row r="2" spans="1:32" ht="18.75" customHeight="1" x14ac:dyDescent="0.25">
      <c r="A2" s="1"/>
    </row>
    <row r="3" spans="1:32" ht="18.75" customHeight="1" x14ac:dyDescent="0.25">
      <c r="C3" s="26" t="s">
        <v>31</v>
      </c>
      <c r="N3" s="3"/>
      <c r="W3" s="3"/>
      <c r="X3" s="3"/>
      <c r="AF3" s="3" t="s">
        <v>11</v>
      </c>
    </row>
    <row r="4" spans="1:32" ht="18.75" customHeight="1" x14ac:dyDescent="0.25">
      <c r="A4" s="66" t="s">
        <v>3</v>
      </c>
      <c r="B4" s="67"/>
      <c r="C4" s="30"/>
      <c r="D4" s="29">
        <f>C4+1</f>
        <v>1</v>
      </c>
      <c r="E4" s="29">
        <f t="shared" ref="E4:N4" si="0">D4+1</f>
        <v>2</v>
      </c>
      <c r="F4" s="29">
        <f t="shared" si="0"/>
        <v>3</v>
      </c>
      <c r="G4" s="29">
        <f t="shared" si="0"/>
        <v>4</v>
      </c>
      <c r="H4" s="29">
        <f t="shared" si="0"/>
        <v>5</v>
      </c>
      <c r="I4" s="29">
        <f t="shared" si="0"/>
        <v>6</v>
      </c>
      <c r="J4" s="29">
        <f t="shared" si="0"/>
        <v>7</v>
      </c>
      <c r="K4" s="29">
        <f t="shared" si="0"/>
        <v>8</v>
      </c>
      <c r="L4" s="29">
        <f t="shared" si="0"/>
        <v>9</v>
      </c>
      <c r="M4" s="29">
        <f t="shared" si="0"/>
        <v>10</v>
      </c>
      <c r="N4" s="29">
        <f t="shared" si="0"/>
        <v>11</v>
      </c>
      <c r="O4" s="29">
        <f>+N4+1</f>
        <v>12</v>
      </c>
      <c r="P4" s="29">
        <f t="shared" ref="P4:AF4" si="1">+O4+1</f>
        <v>13</v>
      </c>
      <c r="Q4" s="29">
        <f t="shared" si="1"/>
        <v>14</v>
      </c>
      <c r="R4" s="29">
        <f t="shared" si="1"/>
        <v>15</v>
      </c>
      <c r="S4" s="29">
        <f t="shared" si="1"/>
        <v>16</v>
      </c>
      <c r="T4" s="29">
        <f t="shared" si="1"/>
        <v>17</v>
      </c>
      <c r="U4" s="29">
        <f t="shared" si="1"/>
        <v>18</v>
      </c>
      <c r="V4" s="29">
        <f t="shared" si="1"/>
        <v>19</v>
      </c>
      <c r="W4" s="29">
        <f t="shared" si="1"/>
        <v>20</v>
      </c>
      <c r="X4" s="29">
        <f t="shared" si="1"/>
        <v>21</v>
      </c>
      <c r="Y4" s="29">
        <f t="shared" si="1"/>
        <v>22</v>
      </c>
      <c r="Z4" s="29">
        <f t="shared" si="1"/>
        <v>23</v>
      </c>
      <c r="AA4" s="29">
        <f t="shared" si="1"/>
        <v>24</v>
      </c>
      <c r="AB4" s="29">
        <f t="shared" si="1"/>
        <v>25</v>
      </c>
      <c r="AC4" s="29">
        <f t="shared" si="1"/>
        <v>26</v>
      </c>
      <c r="AD4" s="29">
        <f t="shared" si="1"/>
        <v>27</v>
      </c>
      <c r="AE4" s="29">
        <f t="shared" si="1"/>
        <v>28</v>
      </c>
      <c r="AF4" s="29">
        <f t="shared" si="1"/>
        <v>29</v>
      </c>
    </row>
    <row r="5" spans="1:32" ht="18.75" customHeight="1" x14ac:dyDescent="0.25">
      <c r="A5" s="4"/>
      <c r="B5" s="4"/>
      <c r="C5" s="5"/>
      <c r="D5" s="5"/>
      <c r="E5" s="5"/>
      <c r="F5" s="5"/>
      <c r="G5" s="5"/>
      <c r="H5" s="5"/>
      <c r="I5" s="5"/>
      <c r="J5" s="5"/>
      <c r="K5" s="5"/>
    </row>
    <row r="6" spans="1:32" ht="18.75" customHeight="1" x14ac:dyDescent="0.25">
      <c r="A6" s="6" t="s">
        <v>19</v>
      </c>
      <c r="B6" s="4"/>
      <c r="C6" s="7"/>
      <c r="D6" s="7"/>
      <c r="E6" s="7"/>
      <c r="F6" s="7"/>
      <c r="G6" s="7"/>
      <c r="H6" s="23"/>
      <c r="I6" s="23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</row>
    <row r="7" spans="1:32" ht="18.75" customHeight="1" x14ac:dyDescent="0.25">
      <c r="A7" s="9" t="s">
        <v>20</v>
      </c>
      <c r="B7" s="4"/>
      <c r="C7" s="10">
        <f>C6/((1+$B$40)^1)</f>
        <v>0</v>
      </c>
      <c r="D7" s="10">
        <f>D6/((1+$B$40)^2)</f>
        <v>0</v>
      </c>
      <c r="E7" s="10">
        <f>E6/((1+$B$40)^3)</f>
        <v>0</v>
      </c>
      <c r="F7" s="10">
        <f>F6/((1+$B$40)^4)</f>
        <v>0</v>
      </c>
      <c r="G7" s="10">
        <f>G6/((1+$B$40)^5)</f>
        <v>0</v>
      </c>
      <c r="H7" s="10">
        <f>H6/((1+$B$40)^6)</f>
        <v>0</v>
      </c>
      <c r="I7" s="10">
        <f>I6/((1+$B$40)^7)</f>
        <v>0</v>
      </c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</row>
    <row r="8" spans="1:32" ht="18.75" customHeight="1" x14ac:dyDescent="0.25">
      <c r="A8" s="6" t="s">
        <v>2</v>
      </c>
      <c r="B8" s="11"/>
      <c r="C8" s="12">
        <f>SUM(C7:I7)</f>
        <v>0</v>
      </c>
      <c r="D8" s="8"/>
      <c r="E8" s="8"/>
      <c r="F8" s="8"/>
      <c r="G8" s="8"/>
      <c r="H8" s="8"/>
      <c r="I8" s="8"/>
      <c r="J8" s="24"/>
      <c r="K8" s="24"/>
      <c r="L8" s="24"/>
      <c r="M8" s="24"/>
      <c r="N8" s="24"/>
      <c r="O8" s="24"/>
      <c r="P8" s="24"/>
      <c r="Q8" s="25"/>
      <c r="R8" s="25"/>
      <c r="S8" s="25"/>
      <c r="T8" s="25"/>
      <c r="U8" s="25"/>
      <c r="V8" s="25"/>
      <c r="W8" s="25"/>
      <c r="X8" s="25"/>
    </row>
    <row r="9" spans="1:32" ht="18.75" customHeight="1" x14ac:dyDescent="0.25">
      <c r="C9" s="8"/>
      <c r="D9" s="8"/>
      <c r="E9" s="8"/>
      <c r="F9" s="8"/>
      <c r="G9" s="8"/>
      <c r="H9" s="8"/>
      <c r="I9" s="8"/>
      <c r="J9" s="24"/>
      <c r="K9" s="24"/>
      <c r="L9" s="24"/>
      <c r="M9" s="24"/>
      <c r="N9" s="24"/>
      <c r="O9" s="24"/>
      <c r="P9" s="24"/>
      <c r="Q9" s="25"/>
      <c r="R9" s="25"/>
      <c r="S9" s="25"/>
      <c r="T9" s="25"/>
      <c r="U9" s="25"/>
      <c r="V9" s="25"/>
      <c r="W9" s="25"/>
      <c r="X9" s="25"/>
    </row>
    <row r="10" spans="1:32" ht="18.75" customHeight="1" x14ac:dyDescent="0.25">
      <c r="A10" s="6" t="s">
        <v>5</v>
      </c>
      <c r="B10" s="4"/>
      <c r="C10" s="7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spans="1:32" ht="18.75" customHeight="1" x14ac:dyDescent="0.25">
      <c r="A11" s="9" t="s">
        <v>4</v>
      </c>
      <c r="B11" s="4"/>
      <c r="C11" s="13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</row>
    <row r="12" spans="1:32" ht="18.75" customHeight="1" x14ac:dyDescent="0.25">
      <c r="A12" s="6" t="s">
        <v>6</v>
      </c>
      <c r="B12" s="11"/>
      <c r="C12" s="12">
        <f>C10/((1+B40)^((C11-C4)+1))</f>
        <v>0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</row>
    <row r="13" spans="1:32" ht="18.75" customHeight="1" x14ac:dyDescent="0.25">
      <c r="A13" s="11"/>
      <c r="B13" s="11"/>
      <c r="C13" s="14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</row>
    <row r="14" spans="1:32" ht="18.75" customHeight="1" x14ac:dyDescent="0.25">
      <c r="A14" s="6" t="s">
        <v>12</v>
      </c>
      <c r="B14" s="15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8"/>
      <c r="P14" s="8"/>
    </row>
    <row r="15" spans="1:32" ht="18.75" customHeight="1" x14ac:dyDescent="0.25">
      <c r="A15" s="9"/>
      <c r="B15" s="4" t="s">
        <v>17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8.75" customHeight="1" x14ac:dyDescent="0.25">
      <c r="A16" s="9"/>
      <c r="B16" s="4" t="s">
        <v>18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32" ht="18.75" customHeight="1" x14ac:dyDescent="0.25">
      <c r="A17" s="9"/>
      <c r="B17" s="4" t="s">
        <v>28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32" ht="18.75" customHeight="1" x14ac:dyDescent="0.25">
      <c r="A18" s="9"/>
      <c r="B18" s="4" t="s">
        <v>27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</row>
    <row r="19" spans="1:32" ht="18.75" customHeight="1" x14ac:dyDescent="0.25">
      <c r="A19" s="6" t="s">
        <v>13</v>
      </c>
      <c r="B19" s="4"/>
      <c r="C19" s="12">
        <f>SUM(C15:C18)</f>
        <v>0</v>
      </c>
      <c r="D19" s="12">
        <f t="shared" ref="D19:N19" si="2">SUM(D15:D18)</f>
        <v>0</v>
      </c>
      <c r="E19" s="12">
        <f t="shared" si="2"/>
        <v>0</v>
      </c>
      <c r="F19" s="12">
        <f t="shared" si="2"/>
        <v>0</v>
      </c>
      <c r="G19" s="12">
        <f t="shared" si="2"/>
        <v>0</v>
      </c>
      <c r="H19" s="12">
        <f t="shared" si="2"/>
        <v>0</v>
      </c>
      <c r="I19" s="12">
        <f t="shared" si="2"/>
        <v>0</v>
      </c>
      <c r="J19" s="12">
        <f t="shared" si="2"/>
        <v>0</v>
      </c>
      <c r="K19" s="12">
        <f t="shared" si="2"/>
        <v>0</v>
      </c>
      <c r="L19" s="12">
        <f t="shared" si="2"/>
        <v>0</v>
      </c>
      <c r="M19" s="12">
        <f t="shared" si="2"/>
        <v>0</v>
      </c>
      <c r="N19" s="12">
        <f t="shared" si="2"/>
        <v>0</v>
      </c>
      <c r="O19" s="12">
        <f t="shared" ref="O19:X19" si="3">SUM(O15:O18)</f>
        <v>0</v>
      </c>
      <c r="P19" s="12">
        <f t="shared" si="3"/>
        <v>0</v>
      </c>
      <c r="Q19" s="12">
        <f t="shared" si="3"/>
        <v>0</v>
      </c>
      <c r="R19" s="12">
        <f t="shared" si="3"/>
        <v>0</v>
      </c>
      <c r="S19" s="12">
        <f t="shared" si="3"/>
        <v>0</v>
      </c>
      <c r="T19" s="12">
        <f t="shared" si="3"/>
        <v>0</v>
      </c>
      <c r="U19" s="12">
        <f t="shared" si="3"/>
        <v>0</v>
      </c>
      <c r="V19" s="12">
        <f t="shared" si="3"/>
        <v>0</v>
      </c>
      <c r="W19" s="12">
        <f t="shared" si="3"/>
        <v>0</v>
      </c>
      <c r="X19" s="12">
        <f t="shared" si="3"/>
        <v>0</v>
      </c>
      <c r="Y19" s="12">
        <f t="shared" ref="Y19:AF19" si="4">SUM(Y15:Y18)</f>
        <v>0</v>
      </c>
      <c r="Z19" s="12">
        <f t="shared" si="4"/>
        <v>0</v>
      </c>
      <c r="AA19" s="12">
        <f t="shared" si="4"/>
        <v>0</v>
      </c>
      <c r="AB19" s="12">
        <f t="shared" si="4"/>
        <v>0</v>
      </c>
      <c r="AC19" s="12">
        <f t="shared" si="4"/>
        <v>0</v>
      </c>
      <c r="AD19" s="12">
        <f t="shared" si="4"/>
        <v>0</v>
      </c>
      <c r="AE19" s="12">
        <f t="shared" si="4"/>
        <v>0</v>
      </c>
      <c r="AF19" s="12">
        <f t="shared" si="4"/>
        <v>0</v>
      </c>
    </row>
    <row r="20" spans="1:32" ht="18.75" customHeight="1" x14ac:dyDescent="0.25">
      <c r="A20" s="9" t="s">
        <v>14</v>
      </c>
      <c r="B20" s="4"/>
      <c r="C20" s="10">
        <f>C19/((1+$B$40)^1)</f>
        <v>0</v>
      </c>
      <c r="D20" s="10">
        <f>D19/((1+$B$40)^2)</f>
        <v>0</v>
      </c>
      <c r="E20" s="10">
        <f>E19/((1+$B$40)^3)</f>
        <v>0</v>
      </c>
      <c r="F20" s="10">
        <f>F19/((1+$B$40)^4)</f>
        <v>0</v>
      </c>
      <c r="G20" s="10">
        <f>G19/((1+$B$40)^5)</f>
        <v>0</v>
      </c>
      <c r="H20" s="10">
        <f>H19/((1+$B$40)^6)</f>
        <v>0</v>
      </c>
      <c r="I20" s="10">
        <f>I19/((1+$B$40)^7)</f>
        <v>0</v>
      </c>
      <c r="J20" s="10">
        <f>J19/((1+$B$40)^8)</f>
        <v>0</v>
      </c>
      <c r="K20" s="10">
        <f>K19/((1+$B$40)^9)</f>
        <v>0</v>
      </c>
      <c r="L20" s="10">
        <f>L19/((1+$B$40)^10)</f>
        <v>0</v>
      </c>
      <c r="M20" s="10">
        <f>M19/((1+$B$40)^11)</f>
        <v>0</v>
      </c>
      <c r="N20" s="10">
        <f>N19/((1+$B$40)^12)</f>
        <v>0</v>
      </c>
      <c r="O20" s="10">
        <f>O19/((1+$B$40)^13)</f>
        <v>0</v>
      </c>
      <c r="P20" s="10">
        <f>P19/((1+$B$40)^14)</f>
        <v>0</v>
      </c>
      <c r="Q20" s="10">
        <f>Q19/((1+$B$40)^15)</f>
        <v>0</v>
      </c>
      <c r="R20" s="10">
        <f>R19/((1+$B$40)^16)</f>
        <v>0</v>
      </c>
      <c r="S20" s="10">
        <f>S19/((1+$B$40)^17)</f>
        <v>0</v>
      </c>
      <c r="T20" s="10">
        <f>T19/((1+$B$40)^18)</f>
        <v>0</v>
      </c>
      <c r="U20" s="10">
        <f>U19/((1+$B$40)^19)</f>
        <v>0</v>
      </c>
      <c r="V20" s="10">
        <f>V19/((1+$B$40)^20)</f>
        <v>0</v>
      </c>
      <c r="W20" s="10">
        <f>W19/((1+$B$40)^21)</f>
        <v>0</v>
      </c>
      <c r="X20" s="10">
        <f>X19/((1+$B$40)^22)</f>
        <v>0</v>
      </c>
      <c r="Y20" s="10">
        <f>Y19/((1+$B$40)^23)</f>
        <v>0</v>
      </c>
      <c r="Z20" s="10">
        <f>Z19/((1+$B$40)^24)</f>
        <v>0</v>
      </c>
      <c r="AA20" s="10">
        <f>AA19/((1+$B$40)^25)</f>
        <v>0</v>
      </c>
      <c r="AB20" s="10">
        <f>AB19/((1+$B$40)^26)</f>
        <v>0</v>
      </c>
      <c r="AC20" s="10">
        <f>AC19/((1+$B$40)^27)</f>
        <v>0</v>
      </c>
      <c r="AD20" s="10">
        <f>AD19/((1+$B$40)^28)</f>
        <v>0</v>
      </c>
      <c r="AE20" s="10">
        <f>AE19/((1+$B$40)^29)</f>
        <v>0</v>
      </c>
      <c r="AF20" s="10">
        <f>AF19/((1+$B$40)^30)</f>
        <v>0</v>
      </c>
    </row>
    <row r="21" spans="1:32" ht="18.75" customHeight="1" x14ac:dyDescent="0.25">
      <c r="A21" s="6" t="s">
        <v>15</v>
      </c>
      <c r="B21" s="4"/>
      <c r="C21" s="12">
        <f>SUM(C20:AF20)</f>
        <v>0</v>
      </c>
      <c r="D21" s="17"/>
      <c r="E21" s="18"/>
      <c r="F21" s="18"/>
      <c r="G21" s="18"/>
      <c r="H21" s="18"/>
      <c r="I21" s="18"/>
      <c r="J21" s="18"/>
      <c r="K21" s="18"/>
      <c r="L21" s="8"/>
      <c r="M21" s="8"/>
      <c r="N21" s="8"/>
      <c r="O21" s="8"/>
      <c r="P21" s="8"/>
    </row>
    <row r="22" spans="1:32" ht="18.75" customHeight="1" x14ac:dyDescent="0.25"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1:32" ht="18.75" customHeight="1" x14ac:dyDescent="0.25">
      <c r="A23" s="6" t="s">
        <v>7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8"/>
      <c r="P23" s="8"/>
    </row>
    <row r="24" spans="1:32" ht="18.75" customHeight="1" x14ac:dyDescent="0.25">
      <c r="A24" s="9"/>
      <c r="B24" s="4" t="s">
        <v>21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</row>
    <row r="25" spans="1:32" ht="18.75" customHeight="1" x14ac:dyDescent="0.25">
      <c r="A25" s="9"/>
      <c r="B25" s="4" t="s">
        <v>22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</row>
    <row r="26" spans="1:32" ht="18.75" customHeight="1" x14ac:dyDescent="0.25">
      <c r="A26" s="9"/>
      <c r="B26" s="4" t="s">
        <v>23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</row>
    <row r="27" spans="1:32" ht="18.75" customHeight="1" x14ac:dyDescent="0.25">
      <c r="A27" s="9"/>
      <c r="B27" s="4" t="s">
        <v>24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</row>
    <row r="28" spans="1:32" ht="18.75" customHeight="1" x14ac:dyDescent="0.25">
      <c r="A28" s="9"/>
      <c r="B28" s="4" t="s">
        <v>25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</row>
    <row r="29" spans="1:32" ht="18.75" customHeight="1" x14ac:dyDescent="0.25">
      <c r="A29" s="9"/>
      <c r="B29" s="4" t="s">
        <v>26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</row>
    <row r="30" spans="1:32" ht="18.75" customHeight="1" x14ac:dyDescent="0.25">
      <c r="A30" s="9"/>
      <c r="B30" s="4" t="s">
        <v>27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</row>
    <row r="31" spans="1:32" ht="18.75" customHeight="1" x14ac:dyDescent="0.25">
      <c r="A31" s="6" t="s">
        <v>8</v>
      </c>
      <c r="B31" s="4"/>
      <c r="C31" s="12">
        <f t="shared" ref="C31:N31" si="5">SUM(C24:C30)</f>
        <v>0</v>
      </c>
      <c r="D31" s="12">
        <f t="shared" si="5"/>
        <v>0</v>
      </c>
      <c r="E31" s="12">
        <f t="shared" si="5"/>
        <v>0</v>
      </c>
      <c r="F31" s="12">
        <f t="shared" si="5"/>
        <v>0</v>
      </c>
      <c r="G31" s="12">
        <f t="shared" si="5"/>
        <v>0</v>
      </c>
      <c r="H31" s="12">
        <f t="shared" si="5"/>
        <v>0</v>
      </c>
      <c r="I31" s="12">
        <f t="shared" si="5"/>
        <v>0</v>
      </c>
      <c r="J31" s="12">
        <f t="shared" si="5"/>
        <v>0</v>
      </c>
      <c r="K31" s="12">
        <f t="shared" si="5"/>
        <v>0</v>
      </c>
      <c r="L31" s="12">
        <f t="shared" si="5"/>
        <v>0</v>
      </c>
      <c r="M31" s="12">
        <f t="shared" si="5"/>
        <v>0</v>
      </c>
      <c r="N31" s="12">
        <f t="shared" si="5"/>
        <v>0</v>
      </c>
      <c r="O31" s="12">
        <f t="shared" ref="O31:X31" si="6">SUM(O24:O30)</f>
        <v>0</v>
      </c>
      <c r="P31" s="12">
        <f t="shared" si="6"/>
        <v>0</v>
      </c>
      <c r="Q31" s="12">
        <f t="shared" si="6"/>
        <v>0</v>
      </c>
      <c r="R31" s="12">
        <f t="shared" si="6"/>
        <v>0</v>
      </c>
      <c r="S31" s="12">
        <f t="shared" si="6"/>
        <v>0</v>
      </c>
      <c r="T31" s="12">
        <f t="shared" si="6"/>
        <v>0</v>
      </c>
      <c r="U31" s="12">
        <f t="shared" si="6"/>
        <v>0</v>
      </c>
      <c r="V31" s="12">
        <f t="shared" si="6"/>
        <v>0</v>
      </c>
      <c r="W31" s="12">
        <f t="shared" si="6"/>
        <v>0</v>
      </c>
      <c r="X31" s="12">
        <f t="shared" si="6"/>
        <v>0</v>
      </c>
      <c r="Y31" s="12">
        <f t="shared" ref="Y31:AF31" si="7">SUM(Y24:Y30)</f>
        <v>0</v>
      </c>
      <c r="Z31" s="12">
        <f t="shared" si="7"/>
        <v>0</v>
      </c>
      <c r="AA31" s="12">
        <f t="shared" si="7"/>
        <v>0</v>
      </c>
      <c r="AB31" s="12">
        <f t="shared" si="7"/>
        <v>0</v>
      </c>
      <c r="AC31" s="12">
        <f t="shared" si="7"/>
        <v>0</v>
      </c>
      <c r="AD31" s="12">
        <f t="shared" si="7"/>
        <v>0</v>
      </c>
      <c r="AE31" s="12">
        <f t="shared" si="7"/>
        <v>0</v>
      </c>
      <c r="AF31" s="12">
        <f t="shared" si="7"/>
        <v>0</v>
      </c>
    </row>
    <row r="32" spans="1:32" ht="18.75" customHeight="1" x14ac:dyDescent="0.25">
      <c r="A32" s="9" t="s">
        <v>9</v>
      </c>
      <c r="B32" s="4"/>
      <c r="C32" s="10">
        <f>C31/((1+$B$40)^1)</f>
        <v>0</v>
      </c>
      <c r="D32" s="10">
        <f>D31/((1+$B$40)^2)</f>
        <v>0</v>
      </c>
      <c r="E32" s="10">
        <f>E31/((1+$B$40)^3)</f>
        <v>0</v>
      </c>
      <c r="F32" s="10">
        <f>F31/((1+$B$40)^4)</f>
        <v>0</v>
      </c>
      <c r="G32" s="10">
        <f>G31/((1+$B$40)^5)</f>
        <v>0</v>
      </c>
      <c r="H32" s="10">
        <f>H31/((1+$B$40)^6)</f>
        <v>0</v>
      </c>
      <c r="I32" s="10">
        <f>I31/((1+$B$40)^7)</f>
        <v>0</v>
      </c>
      <c r="J32" s="10">
        <f>J31/((1+$B$40)^8)</f>
        <v>0</v>
      </c>
      <c r="K32" s="10">
        <f>K31/((1+$B$40)^9)</f>
        <v>0</v>
      </c>
      <c r="L32" s="10">
        <f>L31/((1+$B$40)^10)</f>
        <v>0</v>
      </c>
      <c r="M32" s="10">
        <f>M31/((1+$B$40)^11)</f>
        <v>0</v>
      </c>
      <c r="N32" s="10">
        <f>N31/((1+$B$40)^12)</f>
        <v>0</v>
      </c>
      <c r="O32" s="10">
        <f>O31/((1+$B$40)^13)</f>
        <v>0</v>
      </c>
      <c r="P32" s="10">
        <f>P31/((1+$B$40)^14)</f>
        <v>0</v>
      </c>
      <c r="Q32" s="10">
        <f>Q31/((1+$B$40)^15)</f>
        <v>0</v>
      </c>
      <c r="R32" s="10">
        <f>R31/((1+$B$40)^16)</f>
        <v>0</v>
      </c>
      <c r="S32" s="10">
        <f>S31/((1+$B$40)^17)</f>
        <v>0</v>
      </c>
      <c r="T32" s="10">
        <f>T31/((1+$B$40)^18)</f>
        <v>0</v>
      </c>
      <c r="U32" s="10">
        <f>U31/((1+$B$40)^19)</f>
        <v>0</v>
      </c>
      <c r="V32" s="10">
        <f>V31/((1+$B$40)^20)</f>
        <v>0</v>
      </c>
      <c r="W32" s="10">
        <f>W31/((1+$B$40)^21)</f>
        <v>0</v>
      </c>
      <c r="X32" s="10">
        <f>X31/((1+$B$40)^22)</f>
        <v>0</v>
      </c>
      <c r="Y32" s="10">
        <f>Y31/((1+$B$40)^23)</f>
        <v>0</v>
      </c>
      <c r="Z32" s="10">
        <f>Z31/((1+$B$40)^24)</f>
        <v>0</v>
      </c>
      <c r="AA32" s="10">
        <f>AA31/((1+$B$40)^25)</f>
        <v>0</v>
      </c>
      <c r="AB32" s="10">
        <f>AB31/((1+$B$40)^26)</f>
        <v>0</v>
      </c>
      <c r="AC32" s="10">
        <f>AC31/((1+$B$40)^27)</f>
        <v>0</v>
      </c>
      <c r="AD32" s="10">
        <f>AD31/((1+$B$40)^28)</f>
        <v>0</v>
      </c>
      <c r="AE32" s="10">
        <f>AE31/((1+$B$40)^29)</f>
        <v>0</v>
      </c>
      <c r="AF32" s="10">
        <f>AF31/((1+$B$40)^30)</f>
        <v>0</v>
      </c>
    </row>
    <row r="33" spans="1:16" ht="18.75" customHeight="1" x14ac:dyDescent="0.25">
      <c r="A33" s="6" t="s">
        <v>10</v>
      </c>
      <c r="B33" s="4"/>
      <c r="C33" s="12">
        <f>SUM(C32:AF32)</f>
        <v>0</v>
      </c>
      <c r="D33" s="17"/>
      <c r="E33" s="18"/>
      <c r="F33" s="18"/>
      <c r="G33" s="18"/>
      <c r="H33" s="18"/>
      <c r="I33" s="18"/>
      <c r="J33" s="18"/>
      <c r="K33" s="18"/>
      <c r="L33" s="8"/>
      <c r="M33" s="8"/>
      <c r="N33" s="8"/>
      <c r="O33" s="8"/>
      <c r="P33" s="8"/>
    </row>
    <row r="34" spans="1:16" ht="18.75" customHeight="1" x14ac:dyDescent="0.25">
      <c r="A34" s="19"/>
      <c r="B34" s="20"/>
      <c r="C34" s="21"/>
      <c r="D34" s="22"/>
      <c r="E34" s="22"/>
      <c r="F34" s="22"/>
      <c r="G34" s="22"/>
      <c r="H34" s="22"/>
      <c r="I34" s="22"/>
      <c r="J34" s="22"/>
      <c r="K34" s="22"/>
      <c r="L34" s="8"/>
      <c r="M34" s="8"/>
      <c r="N34" s="8"/>
      <c r="O34" s="8"/>
      <c r="P34" s="8"/>
    </row>
    <row r="35" spans="1:16" ht="18.75" customHeight="1" x14ac:dyDescent="0.25">
      <c r="A35" s="6" t="s">
        <v>16</v>
      </c>
      <c r="B35" s="4"/>
      <c r="C35" s="12">
        <f>C8-(C21-C33+C12)</f>
        <v>0</v>
      </c>
      <c r="D35" s="22"/>
      <c r="E35" s="22"/>
      <c r="F35" s="22"/>
      <c r="G35" s="22"/>
      <c r="H35" s="22"/>
      <c r="I35" s="22"/>
      <c r="J35" s="22"/>
      <c r="K35" s="22"/>
      <c r="L35" s="8"/>
      <c r="M35" s="8"/>
      <c r="N35" s="8"/>
      <c r="O35" s="8"/>
      <c r="P35" s="8"/>
    </row>
    <row r="36" spans="1:16" ht="18.75" customHeight="1" x14ac:dyDescent="0.25"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</row>
    <row r="37" spans="1:16" ht="18.75" customHeight="1" x14ac:dyDescent="0.25"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1:16" ht="18.75" customHeight="1" x14ac:dyDescent="0.25"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1:16" s="32" customFormat="1" ht="18.75" customHeight="1" x14ac:dyDescent="0.25">
      <c r="A39" s="31" t="s">
        <v>0</v>
      </c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</row>
    <row r="40" spans="1:16" s="32" customFormat="1" ht="13.2" x14ac:dyDescent="0.25">
      <c r="A40" s="32" t="s">
        <v>1</v>
      </c>
      <c r="B40" s="34">
        <v>0.04</v>
      </c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</row>
    <row r="41" spans="1:16" ht="18.75" customHeight="1" x14ac:dyDescent="0.25"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1:16" ht="18.75" customHeight="1" x14ac:dyDescent="0.25"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1:16" ht="18.75" customHeight="1" x14ac:dyDescent="0.2">
      <c r="B43" s="35" t="s">
        <v>40</v>
      </c>
      <c r="C43" s="36"/>
      <c r="D43" s="36"/>
      <c r="E43" s="36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1:16" ht="18.75" customHeight="1" x14ac:dyDescent="0.25">
      <c r="B44" s="4" t="s">
        <v>41</v>
      </c>
      <c r="C44" s="63">
        <f>C21</f>
        <v>0</v>
      </c>
      <c r="D44" s="40" t="s">
        <v>42</v>
      </c>
      <c r="E44" s="37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1:16" ht="18.75" customHeight="1" x14ac:dyDescent="0.25">
      <c r="B45" s="4" t="s">
        <v>43</v>
      </c>
      <c r="C45" s="63">
        <f>C33</f>
        <v>0</v>
      </c>
      <c r="D45" s="40" t="s">
        <v>44</v>
      </c>
      <c r="E45" s="36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1:16" ht="18.75" customHeight="1" x14ac:dyDescent="0.25">
      <c r="B46" s="4" t="s">
        <v>45</v>
      </c>
      <c r="C46" s="63">
        <f>C8</f>
        <v>0</v>
      </c>
      <c r="D46" s="40" t="s">
        <v>46</v>
      </c>
      <c r="E46" s="36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1:16" ht="18.75" customHeight="1" x14ac:dyDescent="0.25">
      <c r="B47" s="4" t="s">
        <v>47</v>
      </c>
      <c r="C47" s="63">
        <f>C12</f>
        <v>0</v>
      </c>
      <c r="D47" s="40" t="s">
        <v>48</v>
      </c>
      <c r="E47" s="36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1:16" ht="18.75" customHeight="1" x14ac:dyDescent="0.25">
      <c r="B48" s="4" t="s">
        <v>49</v>
      </c>
      <c r="C48" s="63">
        <f>C44-C45+C47</f>
        <v>0</v>
      </c>
      <c r="D48" s="40" t="s">
        <v>50</v>
      </c>
      <c r="E48" s="36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2:16" ht="18.75" customHeight="1" x14ac:dyDescent="0.25">
      <c r="B49" s="4" t="s">
        <v>51</v>
      </c>
      <c r="C49" s="63">
        <f>C44-C45-C46+C47</f>
        <v>0</v>
      </c>
      <c r="D49" s="41" t="s">
        <v>73</v>
      </c>
      <c r="E49" s="39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2:16" ht="18.75" customHeight="1" x14ac:dyDescent="0.25">
      <c r="B50" s="4" t="s">
        <v>52</v>
      </c>
      <c r="C50" s="60"/>
      <c r="D50" s="42" t="s">
        <v>53</v>
      </c>
      <c r="E50" s="3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2:16" ht="18.75" customHeight="1" x14ac:dyDescent="0.25">
      <c r="B51" s="4" t="s">
        <v>54</v>
      </c>
      <c r="C51" s="61"/>
      <c r="D51" s="42" t="s">
        <v>55</v>
      </c>
      <c r="E51" s="39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2:16" ht="18.75" customHeight="1" x14ac:dyDescent="0.25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2:16" ht="18.75" customHeight="1" x14ac:dyDescent="0.25"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2:16" ht="18.75" customHeight="1" x14ac:dyDescent="0.25">
      <c r="B54" s="43" t="s">
        <v>56</v>
      </c>
      <c r="C54" s="43"/>
      <c r="D54" s="43"/>
      <c r="E54" s="43"/>
      <c r="F54" s="44"/>
      <c r="G54" s="44"/>
      <c r="H54" s="8"/>
      <c r="I54" s="8"/>
      <c r="J54" s="8"/>
      <c r="K54" s="8"/>
      <c r="L54" s="8"/>
      <c r="M54" s="8"/>
      <c r="N54" s="8"/>
      <c r="O54" s="8"/>
      <c r="P54" s="8"/>
    </row>
    <row r="55" spans="2:16" ht="18.75" customHeight="1" x14ac:dyDescent="0.25">
      <c r="B55" s="49"/>
      <c r="C55" s="49"/>
      <c r="D55" s="49"/>
      <c r="E55" s="49"/>
      <c r="F55" s="45"/>
      <c r="G55" s="45"/>
      <c r="H55" s="8"/>
      <c r="I55" s="8"/>
      <c r="J55" s="8"/>
      <c r="K55" s="8"/>
      <c r="L55" s="8"/>
      <c r="M55" s="8"/>
      <c r="N55" s="8"/>
      <c r="O55" s="8"/>
      <c r="P55" s="8"/>
    </row>
    <row r="56" spans="2:16" ht="18.75" customHeight="1" x14ac:dyDescent="0.25">
      <c r="B56" s="50" t="s">
        <v>57</v>
      </c>
      <c r="C56" s="49"/>
      <c r="D56" s="49"/>
      <c r="E56" s="49"/>
      <c r="F56" s="45"/>
      <c r="G56" s="45"/>
      <c r="H56" s="8"/>
      <c r="I56" s="8"/>
      <c r="J56" s="8"/>
      <c r="K56" s="8"/>
      <c r="L56" s="8"/>
      <c r="M56" s="8"/>
      <c r="N56" s="8"/>
      <c r="O56" s="8"/>
      <c r="P56" s="8"/>
    </row>
    <row r="57" spans="2:16" ht="18.75" customHeight="1" x14ac:dyDescent="0.25">
      <c r="B57" s="51" t="s">
        <v>58</v>
      </c>
      <c r="C57" s="49"/>
      <c r="D57" s="52"/>
      <c r="E57" s="53"/>
      <c r="F57" s="46"/>
      <c r="G57" s="45"/>
      <c r="H57" s="8"/>
      <c r="I57" s="8"/>
      <c r="J57" s="8"/>
      <c r="K57" s="8"/>
      <c r="L57" s="8"/>
      <c r="M57" s="8"/>
      <c r="N57" s="8"/>
      <c r="O57" s="8"/>
      <c r="P57" s="8"/>
    </row>
    <row r="58" spans="2:16" ht="18.75" customHeight="1" x14ac:dyDescent="0.25">
      <c r="B58" s="54" t="s">
        <v>59</v>
      </c>
      <c r="C58" s="63">
        <f>C46-C48</f>
        <v>0</v>
      </c>
      <c r="D58" s="52" t="s">
        <v>60</v>
      </c>
      <c r="E58" s="53"/>
      <c r="F58" s="46"/>
      <c r="G58" s="45"/>
      <c r="H58" s="8"/>
      <c r="I58" s="8"/>
      <c r="J58" s="8"/>
      <c r="K58" s="8"/>
      <c r="L58" s="8"/>
      <c r="M58" s="8"/>
      <c r="N58" s="8"/>
      <c r="O58" s="8"/>
      <c r="P58" s="8"/>
    </row>
    <row r="59" spans="2:16" ht="18.75" customHeight="1" x14ac:dyDescent="0.25">
      <c r="B59" s="49"/>
      <c r="C59" s="55"/>
      <c r="D59" s="52" t="s">
        <v>61</v>
      </c>
      <c r="E59" s="53"/>
      <c r="F59" s="46"/>
      <c r="G59" s="45"/>
      <c r="H59" s="8"/>
      <c r="I59" s="8"/>
      <c r="J59" s="8"/>
      <c r="K59" s="8"/>
      <c r="L59" s="8"/>
      <c r="M59" s="8"/>
      <c r="N59" s="8"/>
      <c r="O59" s="8"/>
      <c r="P59" s="8"/>
    </row>
    <row r="60" spans="2:16" ht="18.75" customHeight="1" x14ac:dyDescent="0.25">
      <c r="B60" s="54" t="s">
        <v>62</v>
      </c>
      <c r="C60" s="62" t="e">
        <f>IF((C46-C48)/C46&gt;1,1,(C46-C48)/C46)</f>
        <v>#DIV/0!</v>
      </c>
      <c r="D60" s="52" t="s">
        <v>63</v>
      </c>
      <c r="E60" s="53"/>
      <c r="F60" s="46"/>
      <c r="G60" s="45"/>
      <c r="H60" s="8"/>
      <c r="I60" s="8"/>
      <c r="J60" s="8"/>
      <c r="K60" s="8"/>
      <c r="L60" s="8"/>
      <c r="M60" s="8"/>
      <c r="N60" s="8"/>
      <c r="O60" s="8"/>
      <c r="P60" s="8"/>
    </row>
    <row r="61" spans="2:16" ht="18.75" customHeight="1" x14ac:dyDescent="0.25">
      <c r="B61" s="52"/>
      <c r="C61" s="56"/>
      <c r="D61" s="57" t="s">
        <v>72</v>
      </c>
      <c r="E61" s="53"/>
      <c r="F61" s="48"/>
      <c r="G61" s="48"/>
      <c r="H61" s="8"/>
      <c r="I61" s="8"/>
      <c r="J61" s="8"/>
      <c r="K61" s="8"/>
      <c r="L61" s="8"/>
      <c r="M61" s="8"/>
      <c r="N61" s="8"/>
      <c r="O61" s="8"/>
      <c r="P61" s="8"/>
    </row>
    <row r="62" spans="2:16" ht="18.75" customHeight="1" x14ac:dyDescent="0.25">
      <c r="B62" s="56"/>
      <c r="C62" s="58"/>
      <c r="D62" s="52" t="s">
        <v>64</v>
      </c>
      <c r="E62" s="53"/>
      <c r="F62" s="46"/>
      <c r="G62" s="45"/>
      <c r="H62" s="8"/>
      <c r="I62" s="8"/>
      <c r="J62" s="8"/>
      <c r="K62" s="8"/>
      <c r="L62" s="8"/>
      <c r="M62" s="8"/>
      <c r="N62" s="8"/>
      <c r="O62" s="8"/>
      <c r="P62" s="8"/>
    </row>
    <row r="63" spans="2:16" ht="18.75" customHeight="1" x14ac:dyDescent="0.25">
      <c r="B63" s="51" t="s">
        <v>65</v>
      </c>
      <c r="C63" s="56"/>
      <c r="D63" s="49"/>
      <c r="E63" s="53"/>
      <c r="F63" s="45"/>
      <c r="G63" s="45"/>
    </row>
    <row r="64" spans="2:16" ht="18.75" customHeight="1" x14ac:dyDescent="0.25">
      <c r="B64" s="54" t="s">
        <v>66</v>
      </c>
      <c r="C64" s="63" t="e">
        <f>C50*C60</f>
        <v>#DIV/0!</v>
      </c>
      <c r="D64" s="52" t="s">
        <v>67</v>
      </c>
      <c r="E64" s="53"/>
      <c r="F64" s="46"/>
      <c r="G64" s="45"/>
    </row>
    <row r="65" spans="2:7" ht="18.75" customHeight="1" x14ac:dyDescent="0.25">
      <c r="B65" s="56"/>
      <c r="C65" s="55"/>
      <c r="D65" s="52" t="s">
        <v>68</v>
      </c>
      <c r="E65" s="53"/>
      <c r="F65" s="46"/>
      <c r="G65" s="45"/>
    </row>
    <row r="66" spans="2:7" ht="18.75" customHeight="1" x14ac:dyDescent="0.25">
      <c r="B66" s="56"/>
      <c r="C66" s="56"/>
      <c r="D66" s="49"/>
      <c r="E66" s="53"/>
      <c r="F66" s="45"/>
      <c r="G66" s="45"/>
    </row>
    <row r="67" spans="2:7" ht="18.75" customHeight="1" x14ac:dyDescent="0.25">
      <c r="B67" s="51" t="s">
        <v>69</v>
      </c>
      <c r="C67" s="56"/>
      <c r="D67" s="49"/>
      <c r="E67" s="53"/>
      <c r="F67" s="45"/>
      <c r="G67" s="45"/>
    </row>
    <row r="68" spans="2:7" ht="18.75" customHeight="1" x14ac:dyDescent="0.25">
      <c r="B68" s="59" t="s">
        <v>70</v>
      </c>
      <c r="C68" s="63" t="e">
        <f>C64*C51</f>
        <v>#DIV/0!</v>
      </c>
      <c r="D68" s="52" t="s">
        <v>71</v>
      </c>
      <c r="E68" s="53"/>
      <c r="F68" s="46"/>
      <c r="G68" s="45"/>
    </row>
    <row r="69" spans="2:7" ht="18.75" customHeight="1" x14ac:dyDescent="0.25">
      <c r="B69" s="47"/>
      <c r="C69" s="47"/>
      <c r="D69" s="47"/>
      <c r="E69" s="47"/>
      <c r="F69" s="47"/>
      <c r="G69" s="47"/>
    </row>
  </sheetData>
  <mergeCells count="1">
    <mergeCell ref="A4:B4"/>
  </mergeCells>
  <phoneticPr fontId="2" type="noConversion"/>
  <printOptions horizontalCentered="1"/>
  <pageMargins left="0.59055118110236227" right="0.39370078740157483" top="0.98425196850393704" bottom="0.23622047244094491" header="0" footer="0"/>
  <pageSetup paperSize="8" scale="59" orientation="landscape" horizontalDpi="4294967293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Instruções</vt:lpstr>
      <vt:lpstr>Défice_Financiamento</vt:lpstr>
      <vt:lpstr>Défice_Financiamento!Área_de_Impressão</vt:lpstr>
      <vt:lpstr>Instruções!Área_de_Impressão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lurdes.manso</cp:lastModifiedBy>
  <cp:lastPrinted>2017-02-08T11:41:01Z</cp:lastPrinted>
  <dcterms:created xsi:type="dcterms:W3CDTF">2009-10-22T23:23:17Z</dcterms:created>
  <dcterms:modified xsi:type="dcterms:W3CDTF">2018-12-18T14:47:28Z</dcterms:modified>
</cp:coreProperties>
</file>